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6\"/>
    </mc:Choice>
  </mc:AlternateContent>
  <xr:revisionPtr revIDLastSave="0" documentId="13_ncr:1_{A03AF07A-B720-4FCB-BB62-D281E40EF9C8}" xr6:coauthVersionLast="47" xr6:coauthVersionMax="47" xr10:uidLastSave="{00000000-0000-0000-0000-000000000000}"/>
  <bookViews>
    <workbookView xWindow="1429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liczebnosc_wiek'!$A$1:$O$24</definedName>
    <definedName name="_xlnm.Print_Area" localSheetId="1">'2 - EURO_rodzaj_paliwa'!$A$1:$R$20</definedName>
    <definedName name="_xlnm.Print_Area" localSheetId="2">'3 - TOP_marki'!$B$1:$R$18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<sst xmlns="http://schemas.openxmlformats.org/spreadsheetml/2006/main" count="68" uniqueCount="64">
  <si>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</si>
  <si>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</si>
  <si>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</si>
  <si>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</si>
  <si>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</si>
  <si>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</si>
  <si>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</si>
  <si>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</si>
  <si>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</si>
  <si>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</si>
  <si>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</si>
  <si>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</si>
  <si>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</si>
  <si>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</si>
  <si>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</si>
  <si>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</si>
  <si>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</si>
  <si>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</si>
  <si>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</si>
  <si>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</si>
  <si>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</si>
  <si>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</si>
  <si>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</si>
  <si>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</si>
  <si>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</si>
  <si>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</si>
  <si>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</si>
  <si>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</si>
  <si>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</si>
  <si>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</si>
  <si>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</si>
  <si>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</si>
  <si>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</si>
  <si>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</si>
  <si>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</si>
  <si>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</si>
  <si>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</si>
  <si>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</si>
  <si>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</si>
  <si>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</si>
  <si>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AUDI</t>
  </si>
  <si>
    <t>BMW</t>
  </si>
  <si>
    <t>MERCEDES-BENZ</t>
  </si>
  <si>
    <t>HYUNDAI</t>
  </si>
  <si>
    <t>* źródło: PZPM na podstawie danych CEP</t>
  </si>
  <si>
    <t>Rodzaj napędu</t>
  </si>
  <si>
    <t>Liczba pojazdów</t>
  </si>
  <si>
    <t>5-10 lat</t>
  </si>
  <si>
    <t>Pierwsze rejestracje używanych samochodów osobowych sprowadzonych z zagranicy w Polsce, w latach 2025 - 2026
analizy PZPM na podstawie Centralnej Ewidencji Pojazdów</t>
  </si>
  <si>
    <t>** kolejność wg rejestracji w 2026 roku</t>
  </si>
  <si>
    <t>KIA</t>
  </si>
  <si>
    <t>FORD</t>
  </si>
  <si>
    <t>OPEL</t>
  </si>
  <si>
    <t>PEUGEOT</t>
  </si>
  <si>
    <t>RENAULT</t>
  </si>
  <si>
    <t>238,1</t>
  </si>
  <si>
    <t>226,0</t>
  </si>
  <si>
    <t>165,5</t>
  </si>
  <si>
    <t>138,9</t>
  </si>
  <si>
    <t>34,0</t>
  </si>
  <si>
    <t>39,6</t>
  </si>
  <si>
    <t>Styczeń-Czerwiec 2025</t>
  </si>
  <si>
    <t>Styczeń-Czerwiec 2026</t>
  </si>
  <si>
    <t>Struktura wieku Sty-Cze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</si>
</sst>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  <c:pt idx="1">
                  <c:v>62265</c:v>
                </c:pt>
                <c:pt idx="2">
                  <c:v>76448</c:v>
                </c:pt>
                <c:pt idx="3">
                  <c:v>71813</c:v>
                </c:pt>
                <c:pt idx="4">
                  <c:v>66808</c:v>
                </c:pt>
                <c:pt idx="5">
                  <c:v>69378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0.10630991027520713</c:v>
                </c:pt>
                <c:pt idx="1">
                  <c:v>0.33974766292751551</c:v>
                </c:pt>
                <c:pt idx="2">
                  <c:v>0.55394242679727734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TOP_marki'!$D$5</c:f>
              <c:strCache>
                <c:ptCount val="1"/>
                <c:pt idx="0">
                  <c:v>Styczeń-Czerwiec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TOP_marki'!$D$6:$D$15</c:f>
              <c:numCache>
                <c:formatCode>_-* #\ ##0\ _z_ł_-;\-* #\ ##0\ _z_ł_-;_-* "-"??\ _z_ł_-;_-@_-</c:formatCode>
                <c:ptCount val="10"/>
                <c:pt idx="0">
                  <c:v>41571</c:v>
                </c:pt>
                <c:pt idx="1">
                  <c:v>40744</c:v>
                </c:pt>
                <c:pt idx="2">
                  <c:v>38453</c:v>
                </c:pt>
                <c:pt idx="3">
                  <c:v>32758</c:v>
                </c:pt>
                <c:pt idx="4">
                  <c:v>27370</c:v>
                </c:pt>
                <c:pt idx="5">
                  <c:v>22218</c:v>
                </c:pt>
                <c:pt idx="6">
                  <c:v>20558</c:v>
                </c:pt>
                <c:pt idx="7">
                  <c:v>21487</c:v>
                </c:pt>
                <c:pt idx="8">
                  <c:v>19068</c:v>
                </c:pt>
                <c:pt idx="9">
                  <c:v>15673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TOP_marki'!$E$5</c:f>
              <c:strCache>
                <c:ptCount val="1"/>
                <c:pt idx="0">
                  <c:v>Styczeń-Czerwiec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TOP_marki'!$E$6:$E$15</c:f>
              <c:numCache>
                <c:formatCode>_-* #\ ##0\ _z_ł_-;\-* #\ ##0\ _z_ł_-;_-* "-"??\ _z_ł_-;_-@_-</c:formatCode>
                <c:ptCount val="10"/>
                <c:pt idx="0">
                  <c:v>37483</c:v>
                </c:pt>
                <c:pt idx="1">
                  <c:v>36998</c:v>
                </c:pt>
                <c:pt idx="2">
                  <c:v>34833</c:v>
                </c:pt>
                <c:pt idx="3">
                  <c:v>28912</c:v>
                </c:pt>
                <c:pt idx="4">
                  <c:v>25078</c:v>
                </c:pt>
                <c:pt idx="5">
                  <c:v>22091</c:v>
                </c:pt>
                <c:pt idx="6">
                  <c:v>20365</c:v>
                </c:pt>
                <c:pt idx="7">
                  <c:v>19779</c:v>
                </c:pt>
                <c:pt idx="8">
                  <c:v>17379</c:v>
                </c:pt>
                <c:pt idx="9">
                  <c:v>15190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0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0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45587</xdr:colOff>
      <xdr:row>3</xdr:row>
      <xdr:rowOff>45720</xdr:rowOff>
    </xdr:from>
    <xdr:to>
      <xdr:col>15</xdr:col>
      <xdr:colOff>188594</xdr:colOff>
      <xdr:row>15</xdr:row>
      <xdr:rowOff>289560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2FF2E06-6B4C-BAB8-C9FE-3395A7A4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107" y="807720"/>
          <a:ext cx="7016247" cy="4480560"/>
        </a:xfrm>
        <a:prstGeom prst="rect">
          <a:avLst/>
        </a:prstGeom>
      </xdr:spPr>
    </xdr:pic>
    <xdr:clientData/>
  </xdr:twoCellAnchor>
  <xdr:twoCellAnchor editAs="oneCell">
    <xdr:from>
      <xdr:col>8</xdr:col>
      <xdr:colOff>65483</xdr:colOff>
      <xdr:row>3</xdr:row>
      <xdr:rowOff>4777</xdr:rowOff>
    </xdr:from>
    <xdr:to>
      <xdr:col>15</xdr:col>
      <xdr:colOff>571500</xdr:colOff>
      <xdr:row>15</xdr:row>
      <xdr:rowOff>295275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97D1103-5AE9-3338-73DD-4A04E336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783" y="785827"/>
          <a:ext cx="7211617" cy="4614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3</xdr:row>
      <xdr:rowOff>0</xdr:rowOff>
    </xdr:from>
    <xdr:to>
      <xdr:col>16</xdr:col>
      <xdr:colOff>190500</xdr:colOff>
      <xdr:row>15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47626</xdr:rowOff>
    </xdr:from>
    <xdr:to>
      <xdr:col>3</xdr:col>
      <xdr:colOff>180976</xdr:colOff>
      <xdr:row>2</xdr:row>
      <xdr:rowOff>151082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58" y="47626"/>
          <a:ext cx="1830161" cy="43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5"/>
  <sheetViews>
    <sheetView showGridLines="0" tabSelected="1" zoomScale="50" zoomScaleNormal="5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5" t="s">
        <v>48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1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  <c r="J6" s="21" t="s">
        <v>8</v>
      </c>
      <c r="K6" s="21" t="s">
        <v>9</v>
      </c>
      <c r="L6" s="21" t="s">
        <v>10</v>
      </c>
      <c r="M6" s="21" t="s">
        <v>11</v>
      </c>
      <c r="N6" s="21" t="s">
        <v>12</v>
      </c>
      <c r="O6" s="21" t="s">
        <v>13</v>
      </c>
      <c r="Q6" s="6"/>
      <c r="R6" s="6"/>
    </row>
    <row r="7" spans="2:18" ht="26.25" customHeight="1" thickBot="1" x14ac:dyDescent="0.25">
      <c r="B7" s="21">
        <v>2025</v>
      </c>
      <c r="C7" s="31">
        <v>69287</v>
      </c>
      <c r="D7" s="32">
        <v>69649</v>
      </c>
      <c r="E7" s="31">
        <v>77652</v>
      </c>
      <c r="F7" s="32">
        <v>79122</v>
      </c>
      <c r="G7" s="31">
        <v>72653</v>
      </c>
      <c r="H7" s="32">
        <v>69240</v>
      </c>
      <c r="I7" s="31">
        <v>78330</v>
      </c>
      <c r="J7" s="32">
        <v>66914</v>
      </c>
      <c r="K7" s="31">
        <v>73773</v>
      </c>
      <c r="L7" s="32">
        <v>77057</v>
      </c>
      <c r="M7" s="31">
        <v>59809</v>
      </c>
      <c r="N7" s="32">
        <v>64074</v>
      </c>
      <c r="O7" s="31">
        <f>SUM(C7:N7)</f>
        <v>857560</v>
      </c>
      <c r="Q7" s="7"/>
      <c r="R7" s="7"/>
    </row>
    <row r="8" spans="2:18" ht="26.25" customHeight="1" thickBot="1" x14ac:dyDescent="0.25">
      <c r="B8" s="21">
        <v>2026</v>
      </c>
      <c r="C8" s="33">
        <v>57747</v>
      </c>
      <c r="D8" s="34">
        <v>62265</v>
      </c>
      <c r="E8" s="33">
        <v>76448</v>
      </c>
      <c r="F8" s="34">
        <v>71813</v>
      </c>
      <c r="G8" s="33">
        <v>66808</v>
      </c>
      <c r="H8" s="34">
        <v>69378</v>
      </c>
      <c r="I8" s="33"/>
      <c r="J8" s="34"/>
      <c r="K8" s="33"/>
      <c r="L8" s="34"/>
      <c r="M8" s="33"/>
      <c r="N8" s="34"/>
      <c r="O8" s="33">
        <f>SUM(C8:N8)</f>
        <v>404459</v>
      </c>
      <c r="Q8" s="7"/>
      <c r="R8" s="7"/>
    </row>
    <row r="9" spans="2:18" ht="26.25" customHeight="1" thickBot="1" x14ac:dyDescent="0.25">
      <c r="B9" s="21" t="s">
        <v>16</v>
      </c>
      <c r="C9" s="36">
        <f>+C8/C7-1</f>
        <v>-0.16655361034537508</v>
      </c>
      <c r="D9" s="35">
        <f>IF(D8="","",+D8/D7-1)</f>
        <v>-0.1060173153957702</v>
      </c>
      <c r="E9" s="36">
        <f t="shared" ref="E9:N9" si="0">IF(E8="","",+E8/E7-1)</f>
        <v>-1.5505073919538481E-2</v>
      </c>
      <c r="F9" s="35">
        <f t="shared" si="0"/>
        <v>-9.2376330224210768E-2</v>
      </c>
      <c r="G9" s="36">
        <f>IF(G8="","",+G8/G7-1)</f>
        <v>-8.0450910492340322E-2</v>
      </c>
      <c r="H9" s="35">
        <f t="shared" si="0"/>
        <v>1.9930675909878293E-3</v>
      </c>
      <c r="I9" s="36" t="str">
        <f t="shared" si="0"/>
        <v/>
      </c>
      <c r="J9" s="35" t="str">
        <f t="shared" si="0"/>
        <v/>
      </c>
      <c r="K9" s="36" t="str">
        <f t="shared" si="0"/>
        <v/>
      </c>
      <c r="L9" s="36" t="str">
        <f t="shared" si="0"/>
        <v/>
      </c>
      <c r="M9" s="36" t="str">
        <f t="shared" si="0"/>
        <v/>
      </c>
      <c r="N9" s="36" t="str">
        <f t="shared" si="0"/>
        <v/>
      </c>
      <c r="O9" s="36">
        <f ca="1">+O8/SUM(OFFSET(C7,0,0,,COUNTA(C8:N8)))-1</f>
        <v>-7.5739882953270388E-2</v>
      </c>
    </row>
    <row r="10" spans="2:18" ht="26.25" customHeight="1" x14ac:dyDescent="0.2">
      <c r="D10" s="13"/>
      <c r="P10" s="13"/>
    </row>
    <row r="11" spans="2:18" ht="26.25" customHeight="1" x14ac:dyDescent="0.2">
      <c r="K11" s="56" t="s">
        <v>63</v>
      </c>
      <c r="L11" s="56"/>
      <c r="M11" s="56"/>
      <c r="O11" s="15"/>
    </row>
    <row r="12" spans="2:18" ht="30.75" customHeight="1" thickBot="1" x14ac:dyDescent="0.25">
      <c r="K12" s="38" t="s">
        <v>14</v>
      </c>
      <c r="L12" s="38" t="s">
        <v>46</v>
      </c>
      <c r="M12" s="38" t="s">
        <v>15</v>
      </c>
      <c r="O12" s="15"/>
    </row>
    <row r="13" spans="2:18" ht="26.25" customHeight="1" thickBot="1" x14ac:dyDescent="0.25">
      <c r="K13" s="24" t="s">
        <v>17</v>
      </c>
      <c r="L13" s="32">
        <v>42998</v>
      </c>
      <c r="M13" s="53">
        <v>0.10630991027520713</v>
      </c>
      <c r="O13" s="15"/>
    </row>
    <row r="14" spans="2:18" ht="26.25" customHeight="1" thickBot="1" x14ac:dyDescent="0.25">
      <c r="K14" s="24" t="s">
        <v>47</v>
      </c>
      <c r="L14" s="34">
        <v>137414</v>
      </c>
      <c r="M14" s="54">
        <v>0.33974766292751551</v>
      </c>
      <c r="O14" s="15"/>
    </row>
    <row r="15" spans="2:18" ht="26.25" customHeight="1" thickBot="1" x14ac:dyDescent="0.25">
      <c r="K15" s="24" t="s">
        <v>18</v>
      </c>
      <c r="L15" s="32">
        <v>224047</v>
      </c>
      <c r="M15" s="53">
        <v>0.55394242679727734</v>
      </c>
      <c r="O15" s="15"/>
    </row>
    <row r="16" spans="2:18" ht="26.25" customHeight="1" thickBot="1" x14ac:dyDescent="0.25">
      <c r="K16" s="24" t="s">
        <v>0</v>
      </c>
      <c r="L16" s="34">
        <f>L15+L14+L13</f>
        <v>404459</v>
      </c>
      <c r="M16" s="37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x14ac:dyDescent="0.2">
      <c r="B25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50" zoomScaleNormal="5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6" t="s">
        <v>27</v>
      </c>
      <c r="C4" s="56"/>
      <c r="D4" s="56"/>
      <c r="E4" s="56"/>
      <c r="F4" s="56"/>
      <c r="G4" s="56"/>
      <c r="H4" s="56"/>
      <c r="I4" s="16"/>
      <c r="J4" s="16"/>
      <c r="K4" s="16"/>
      <c r="L4" s="16"/>
      <c r="M4" s="16"/>
      <c r="N4" s="16"/>
      <c r="O4" s="16"/>
      <c r="P4" s="16"/>
      <c r="Q4" s="16"/>
    </row>
    <row r="5" spans="2:19" s="2" customFormat="1" ht="26.25" customHeight="1" x14ac:dyDescent="0.2">
      <c r="B5" s="57" t="s">
        <v>45</v>
      </c>
      <c r="C5" s="59" t="s">
        <v>61</v>
      </c>
      <c r="D5" s="60"/>
      <c r="E5" s="59" t="s">
        <v>62</v>
      </c>
      <c r="F5" s="60"/>
      <c r="G5" s="57" t="s">
        <v>32</v>
      </c>
      <c r="H5" s="61" t="s">
        <v>30</v>
      </c>
      <c r="M5" s="4"/>
      <c r="N5" s="4"/>
    </row>
    <row r="6" spans="2:19" s="2" customFormat="1" ht="26.25" customHeight="1" thickBot="1" x14ac:dyDescent="0.25">
      <c r="B6" s="58"/>
      <c r="C6" s="24" t="s">
        <v>31</v>
      </c>
      <c r="D6" s="24" t="s">
        <v>21</v>
      </c>
      <c r="E6" s="24" t="s">
        <v>31</v>
      </c>
      <c r="F6" s="24" t="s">
        <v>21</v>
      </c>
      <c r="G6" s="58"/>
      <c r="H6" s="59"/>
      <c r="M6" s="4"/>
      <c r="N6" s="4"/>
    </row>
    <row r="7" spans="2:19" ht="26.25" customHeight="1" thickBot="1" x14ac:dyDescent="0.25">
      <c r="B7" s="39" t="s">
        <v>19</v>
      </c>
      <c r="C7" s="42" t="s">
        <v>55</v>
      </c>
      <c r="D7" s="44">
        <v>0.54416217439094339</v>
      </c>
      <c r="E7" s="42" t="s">
        <v>56</v>
      </c>
      <c r="F7" s="44">
        <v>0.55880571331086715</v>
      </c>
      <c r="G7" s="46">
        <v>-5.0867814233581221E-2</v>
      </c>
      <c r="H7" s="48" t="str">
        <f>TEXT(ROUND((F7-D7)*100,1),"+0,0;-0,0") &amp; " pp"</f>
        <v>+1,5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39" t="s">
        <v>20</v>
      </c>
      <c r="C8" s="43" t="s">
        <v>57</v>
      </c>
      <c r="D8" s="45">
        <v>0.37808241716807245</v>
      </c>
      <c r="E8" s="43" t="s">
        <v>58</v>
      </c>
      <c r="F8" s="45">
        <v>0.34335247824872239</v>
      </c>
      <c r="G8" s="47">
        <v>-0.16064067694167428</v>
      </c>
      <c r="H8" s="49" t="str">
        <f>TEXT(ROUND((F8-D8)*100,1),"+0,0;-0,0") &amp; " pp"</f>
        <v>-3,5 pp</v>
      </c>
      <c r="J8" s="10"/>
      <c r="M8" s="10"/>
      <c r="S8" s="12"/>
    </row>
    <row r="9" spans="2:19" ht="26.25" customHeight="1" thickBot="1" x14ac:dyDescent="0.25">
      <c r="B9" s="39" t="s">
        <v>33</v>
      </c>
      <c r="C9" s="42" t="s">
        <v>59</v>
      </c>
      <c r="D9" s="44">
        <v>7.7755408440984164E-2</v>
      </c>
      <c r="E9" s="42" t="s">
        <v>60</v>
      </c>
      <c r="F9" s="44">
        <v>9.784180844041046E-2</v>
      </c>
      <c r="G9" s="46">
        <v>0.16302239463939339</v>
      </c>
      <c r="H9" s="48" t="str">
        <f>TEXT(ROUND((F9-D9)*100,1),"+0,0;-0,0") &amp; " pp"</f>
        <v>+2,0 pp</v>
      </c>
      <c r="J9" s="10"/>
      <c r="M9" s="10"/>
    </row>
    <row r="10" spans="2:19" ht="26.25" customHeight="1" thickBot="1" x14ac:dyDescent="0.25">
      <c r="B10" s="40" t="s">
        <v>23</v>
      </c>
      <c r="C10" s="43"/>
      <c r="D10" s="45"/>
      <c r="E10" s="43"/>
      <c r="F10" s="45"/>
      <c r="G10" s="47"/>
      <c r="H10" s="50"/>
      <c r="J10" s="10"/>
      <c r="M10" s="10"/>
    </row>
    <row r="11" spans="2:19" ht="26.25" customHeight="1" thickBot="1" x14ac:dyDescent="0.25">
      <c r="B11" s="41" t="s">
        <v>24</v>
      </c>
      <c r="C11" s="51">
        <v>3.2480000000000002</v>
      </c>
      <c r="D11" s="44">
        <v>7.4222525896760309E-3</v>
      </c>
      <c r="E11" s="51">
        <v>4.5780000000000003</v>
      </c>
      <c r="F11" s="44">
        <v>1.1318823415970469E-2</v>
      </c>
      <c r="G11" s="46">
        <v>0.40948275862068972</v>
      </c>
      <c r="H11" s="48" t="str">
        <f t="shared" ref="H11:H16" si="0">TEXT(ROUND((F11-D11)*100,1),"+0,0;-0,0") &amp; " pp"</f>
        <v>+0,4 pp</v>
      </c>
      <c r="J11" s="10"/>
      <c r="M11" s="10"/>
    </row>
    <row r="12" spans="2:19" ht="26.25" customHeight="1" thickBot="1" x14ac:dyDescent="0.25">
      <c r="B12" s="41" t="s">
        <v>25</v>
      </c>
      <c r="C12" s="52">
        <v>20.628</v>
      </c>
      <c r="D12" s="45">
        <v>4.7138616508570555E-2</v>
      </c>
      <c r="E12" s="52">
        <v>23.091000000000001</v>
      </c>
      <c r="F12" s="45">
        <v>5.7091077216726543E-2</v>
      </c>
      <c r="G12" s="47">
        <v>0.11940081442699246</v>
      </c>
      <c r="H12" s="50" t="str">
        <f t="shared" si="0"/>
        <v>+1,0 pp</v>
      </c>
      <c r="J12" s="10"/>
      <c r="M12" s="10"/>
    </row>
    <row r="13" spans="2:19" ht="26.25" customHeight="1" thickBot="1" x14ac:dyDescent="0.25">
      <c r="B13" s="41" t="s">
        <v>26</v>
      </c>
      <c r="C13" s="51">
        <v>5.359</v>
      </c>
      <c r="D13" s="44">
        <v>1.2246259737707465E-2</v>
      </c>
      <c r="E13" s="51">
        <v>7.5869999999999997</v>
      </c>
      <c r="F13" s="44">
        <v>1.8758390838131925E-2</v>
      </c>
      <c r="G13" s="46">
        <v>0.41574920694159356</v>
      </c>
      <c r="H13" s="48" t="str">
        <f t="shared" si="0"/>
        <v>+0,7 pp</v>
      </c>
    </row>
    <row r="14" spans="2:19" ht="26.25" customHeight="1" thickBot="1" x14ac:dyDescent="0.25">
      <c r="B14" s="41" t="s">
        <v>22</v>
      </c>
      <c r="C14" s="52">
        <v>4.4130000000000003</v>
      </c>
      <c r="D14" s="45">
        <v>1.0084482967438524E-2</v>
      </c>
      <c r="E14" s="52">
        <v>3.8109999999999999</v>
      </c>
      <c r="F14" s="45">
        <v>9.4224630926744123E-3</v>
      </c>
      <c r="G14" s="47">
        <v>-0.13641513709494679</v>
      </c>
      <c r="H14" s="50" t="str">
        <f>TEXT(ROUND((F14-D14)*100,1),"+0,0;-0,0") &amp; " pp"</f>
        <v>-0,1 pp</v>
      </c>
    </row>
    <row r="15" spans="2:19" ht="26.25" customHeight="1" thickBot="1" x14ac:dyDescent="0.25">
      <c r="B15" s="41" t="s">
        <v>29</v>
      </c>
      <c r="C15" s="51">
        <v>0.16800000000000001</v>
      </c>
      <c r="D15" s="44">
        <v>3.839096167073809E-4</v>
      </c>
      <c r="E15" s="51">
        <v>0.123</v>
      </c>
      <c r="F15" s="44">
        <v>3.0410993450510437E-4</v>
      </c>
      <c r="G15" s="46">
        <v>-0.2678571428571429</v>
      </c>
      <c r="H15" s="48" t="str">
        <f t="shared" si="0"/>
        <v>+0,0 pp</v>
      </c>
    </row>
    <row r="16" spans="2:19" ht="26.25" customHeight="1" thickBot="1" x14ac:dyDescent="0.25">
      <c r="B16" s="41" t="s">
        <v>34</v>
      </c>
      <c r="C16" s="52">
        <v>0.21</v>
      </c>
      <c r="D16" s="45">
        <v>4.7988702088419544E-4</v>
      </c>
      <c r="E16" s="52">
        <v>0.38300000000000001</v>
      </c>
      <c r="F16" s="45">
        <v>9.4694394240202318E-4</v>
      </c>
      <c r="G16" s="47">
        <v>0.82380952380952377</v>
      </c>
      <c r="H16" s="50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7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4:I33"/>
  <sheetViews>
    <sheetView showGridLines="0" zoomScale="50" zoomScaleNormal="5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4" spans="2:8" ht="33.75" customHeight="1" x14ac:dyDescent="0.2">
      <c r="B4" s="62" t="s">
        <v>35</v>
      </c>
      <c r="C4" s="62"/>
      <c r="D4" s="62"/>
      <c r="E4" s="62"/>
      <c r="F4" s="62"/>
      <c r="G4" s="18"/>
      <c r="H4" s="18"/>
    </row>
    <row r="5" spans="2:8" ht="30" customHeight="1" thickBot="1" x14ac:dyDescent="0.25">
      <c r="B5" s="24" t="s">
        <v>36</v>
      </c>
      <c r="C5" s="24" t="s">
        <v>37</v>
      </c>
      <c r="D5" s="24" t="s">
        <v>61</v>
      </c>
      <c r="E5" s="24" t="s">
        <v>62</v>
      </c>
      <c r="F5" s="24" t="s">
        <v>38</v>
      </c>
      <c r="G5" s="19"/>
    </row>
    <row r="6" spans="2:8" ht="30" customHeight="1" thickBot="1" x14ac:dyDescent="0.25">
      <c r="B6" s="24">
        <v>1</v>
      </c>
      <c r="C6" s="25" t="s">
        <v>39</v>
      </c>
      <c r="D6" s="22">
        <v>41571</v>
      </c>
      <c r="E6" s="22">
        <v>37483</v>
      </c>
      <c r="F6" s="26">
        <f t="shared" ref="F6:F15" si="0">E6/D6-1</f>
        <v>-9.8337783551033175E-2</v>
      </c>
    </row>
    <row r="7" spans="2:8" ht="30" customHeight="1" thickBot="1" x14ac:dyDescent="0.25">
      <c r="B7" s="24">
        <v>2</v>
      </c>
      <c r="C7" s="27" t="s">
        <v>51</v>
      </c>
      <c r="D7" s="23">
        <v>40744</v>
      </c>
      <c r="E7" s="23">
        <v>36998</v>
      </c>
      <c r="F7" s="28">
        <f t="shared" si="0"/>
        <v>-9.1939917533869986E-2</v>
      </c>
    </row>
    <row r="8" spans="2:8" ht="30" customHeight="1" thickBot="1" x14ac:dyDescent="0.25">
      <c r="B8" s="24">
        <v>3</v>
      </c>
      <c r="C8" s="25" t="s">
        <v>52</v>
      </c>
      <c r="D8" s="22">
        <v>38453</v>
      </c>
      <c r="E8" s="22">
        <v>34833</v>
      </c>
      <c r="F8" s="26">
        <f t="shared" si="0"/>
        <v>-9.4140899279640089E-2</v>
      </c>
    </row>
    <row r="9" spans="2:8" ht="30" customHeight="1" thickBot="1" x14ac:dyDescent="0.25">
      <c r="B9" s="24">
        <v>4</v>
      </c>
      <c r="C9" s="27" t="s">
        <v>40</v>
      </c>
      <c r="D9" s="23">
        <v>32758</v>
      </c>
      <c r="E9" s="23">
        <v>28912</v>
      </c>
      <c r="F9" s="28">
        <f t="shared" si="0"/>
        <v>-0.11740643506929604</v>
      </c>
    </row>
    <row r="10" spans="2:8" ht="30" customHeight="1" thickBot="1" x14ac:dyDescent="0.25">
      <c r="B10" s="24">
        <v>5</v>
      </c>
      <c r="C10" s="25" t="s">
        <v>41</v>
      </c>
      <c r="D10" s="22">
        <v>27370</v>
      </c>
      <c r="E10" s="22">
        <v>25078</v>
      </c>
      <c r="F10" s="26">
        <f t="shared" si="0"/>
        <v>-8.3741322616002978E-2</v>
      </c>
    </row>
    <row r="11" spans="2:8" ht="30" customHeight="1" thickBot="1" x14ac:dyDescent="0.25">
      <c r="B11" s="24">
        <v>6</v>
      </c>
      <c r="C11" s="27" t="s">
        <v>42</v>
      </c>
      <c r="D11" s="23">
        <v>22218</v>
      </c>
      <c r="E11" s="23">
        <v>22091</v>
      </c>
      <c r="F11" s="28">
        <f t="shared" si="0"/>
        <v>-5.7160860563506555E-3</v>
      </c>
    </row>
    <row r="12" spans="2:8" ht="30" customHeight="1" thickBot="1" x14ac:dyDescent="0.25">
      <c r="B12" s="24">
        <v>7</v>
      </c>
      <c r="C12" s="25" t="s">
        <v>43</v>
      </c>
      <c r="D12" s="22">
        <v>20558</v>
      </c>
      <c r="E12" s="22">
        <v>20365</v>
      </c>
      <c r="F12" s="26">
        <f t="shared" si="0"/>
        <v>-9.3880727697246424E-3</v>
      </c>
    </row>
    <row r="13" spans="2:8" ht="30" customHeight="1" thickBot="1" x14ac:dyDescent="0.25">
      <c r="B13" s="24">
        <v>8</v>
      </c>
      <c r="C13" s="27" t="s">
        <v>53</v>
      </c>
      <c r="D13" s="23">
        <v>21487</v>
      </c>
      <c r="E13" s="23">
        <v>19779</v>
      </c>
      <c r="F13" s="28">
        <f t="shared" si="0"/>
        <v>-7.9489924140177748E-2</v>
      </c>
    </row>
    <row r="14" spans="2:8" ht="30" customHeight="1" thickBot="1" x14ac:dyDescent="0.25">
      <c r="B14" s="24">
        <v>9</v>
      </c>
      <c r="C14" s="25" t="s">
        <v>54</v>
      </c>
      <c r="D14" s="22">
        <v>19068</v>
      </c>
      <c r="E14" s="22">
        <v>17379</v>
      </c>
      <c r="F14" s="26">
        <f t="shared" si="0"/>
        <v>-8.8577721837633683E-2</v>
      </c>
    </row>
    <row r="15" spans="2:8" ht="30" customHeight="1" thickBot="1" x14ac:dyDescent="0.25">
      <c r="B15" s="24">
        <v>10</v>
      </c>
      <c r="C15" s="27" t="s">
        <v>50</v>
      </c>
      <c r="D15" s="23">
        <v>15673</v>
      </c>
      <c r="E15" s="23">
        <v>15190</v>
      </c>
      <c r="F15" s="28">
        <f t="shared" si="0"/>
        <v>-3.0817329164805729E-2</v>
      </c>
    </row>
    <row r="16" spans="2:8" x14ac:dyDescent="0.2">
      <c r="B16" s="29" t="s">
        <v>44</v>
      </c>
    </row>
    <row r="17" spans="2:9" x14ac:dyDescent="0.2">
      <c r="B17" s="30" t="s">
        <v>49</v>
      </c>
      <c r="I17" s="20"/>
    </row>
    <row r="18" spans="2:9" x14ac:dyDescent="0.2">
      <c r="I18" s="20"/>
    </row>
    <row r="19" spans="2:9" ht="24" customHeight="1" x14ac:dyDescent="0.2">
      <c r="I19" s="20"/>
    </row>
    <row r="20" spans="2:9" ht="24" customHeight="1" x14ac:dyDescent="0.2">
      <c r="I20" s="20"/>
    </row>
    <row r="21" spans="2:9" ht="24" customHeight="1" x14ac:dyDescent="0.2">
      <c r="I21" s="20"/>
    </row>
    <row r="22" spans="2:9" ht="24" customHeight="1" x14ac:dyDescent="0.2">
      <c r="I22" s="20"/>
    </row>
    <row r="23" spans="2:9" ht="24" customHeight="1" x14ac:dyDescent="0.2">
      <c r="I23" s="20"/>
    </row>
    <row r="24" spans="2:9" ht="24" customHeight="1" x14ac:dyDescent="0.2">
      <c r="I24" s="20"/>
    </row>
    <row r="25" spans="2:9" ht="24" customHeight="1" x14ac:dyDescent="0.2">
      <c r="I25" s="20"/>
    </row>
    <row r="26" spans="2:9" ht="24" customHeight="1" x14ac:dyDescent="0.2">
      <c r="I26" s="20"/>
    </row>
    <row r="27" spans="2:9" ht="24" customHeight="1" x14ac:dyDescent="0.2">
      <c r="I27" s="20"/>
    </row>
    <row r="28" spans="2:9" ht="24" customHeight="1" x14ac:dyDescent="0.2"/>
    <row r="29" spans="2:9" ht="24" customHeight="1" x14ac:dyDescent="0.2"/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2026-07-06T14:35:17Z</dcterms:modified>
</cp:coreProperties>
</file>